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cworld-my.sharepoint.com/personal/pedro_silva_bicworld_com/Documents/Documents/BASE DE DADOS NEW/SPAIN/CATEGORIAS/OTHER/DURACELL/TARIFA/2024/"/>
    </mc:Choice>
  </mc:AlternateContent>
  <xr:revisionPtr revIDLastSave="43" documentId="8_{28AB3571-9E1C-4102-B7F3-18BF4DF24854}" xr6:coauthVersionLast="47" xr6:coauthVersionMax="47" xr10:uidLastSave="{576FB73E-23A6-4986-9C7D-DE36D531351F}"/>
  <bookViews>
    <workbookView xWindow="-109" yWindow="-109" windowWidth="26301" windowHeight="14305" xr2:uid="{AE1E1244-9279-4E39-A5D3-E7E5B7EAFE63}"/>
  </bookViews>
  <sheets>
    <sheet name="Hoja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" l="1"/>
  <c r="R22" i="1"/>
  <c r="R21" i="1"/>
  <c r="R20" i="1"/>
  <c r="R19" i="1"/>
  <c r="R17" i="1"/>
  <c r="R16" i="1"/>
  <c r="R15" i="1"/>
  <c r="R14" i="1"/>
  <c r="R12" i="1"/>
  <c r="R10" i="1"/>
  <c r="R9" i="1"/>
  <c r="R8" i="1"/>
  <c r="R7" i="1"/>
  <c r="R6" i="1"/>
  <c r="L23" i="1"/>
  <c r="L22" i="1"/>
  <c r="L21" i="1"/>
  <c r="L20" i="1"/>
  <c r="L19" i="1"/>
  <c r="L17" i="1"/>
  <c r="L16" i="1"/>
  <c r="L15" i="1"/>
  <c r="L14" i="1"/>
  <c r="L12" i="1"/>
  <c r="L10" i="1"/>
  <c r="L9" i="1"/>
  <c r="L8" i="1"/>
  <c r="L7" i="1"/>
  <c r="L6" i="1"/>
  <c r="S23" i="1"/>
  <c r="T23" i="1"/>
  <c r="W23" i="1"/>
  <c r="M23" i="1"/>
  <c r="N23" i="1"/>
  <c r="Q23" i="1"/>
  <c r="G23" i="1"/>
  <c r="H23" i="1"/>
  <c r="K23" i="1"/>
  <c r="S22" i="1"/>
  <c r="T22" i="1"/>
  <c r="W22" i="1"/>
  <c r="M22" i="1"/>
  <c r="N22" i="1"/>
  <c r="Q22" i="1"/>
  <c r="G22" i="1"/>
  <c r="H22" i="1"/>
  <c r="K22" i="1"/>
  <c r="S21" i="1"/>
  <c r="T21" i="1"/>
  <c r="W21" i="1"/>
  <c r="M21" i="1"/>
  <c r="N21" i="1"/>
  <c r="Q21" i="1"/>
  <c r="G21" i="1"/>
  <c r="H21" i="1"/>
  <c r="K21" i="1"/>
  <c r="S20" i="1"/>
  <c r="T20" i="1"/>
  <c r="W20" i="1"/>
  <c r="M20" i="1"/>
  <c r="N20" i="1"/>
  <c r="Q20" i="1"/>
  <c r="G20" i="1"/>
  <c r="H20" i="1"/>
  <c r="K20" i="1"/>
  <c r="S19" i="1"/>
  <c r="T19" i="1"/>
  <c r="W19" i="1"/>
  <c r="M19" i="1"/>
  <c r="N19" i="1"/>
  <c r="Q19" i="1"/>
  <c r="G19" i="1"/>
  <c r="H19" i="1"/>
  <c r="K19" i="1"/>
  <c r="S17" i="1"/>
  <c r="T17" i="1"/>
  <c r="W17" i="1"/>
  <c r="M17" i="1"/>
  <c r="N17" i="1"/>
  <c r="Q17" i="1"/>
  <c r="G17" i="1"/>
  <c r="H17" i="1"/>
  <c r="K17" i="1"/>
  <c r="S16" i="1"/>
  <c r="T16" i="1"/>
  <c r="W16" i="1"/>
  <c r="M16" i="1"/>
  <c r="N16" i="1"/>
  <c r="Q16" i="1"/>
  <c r="G16" i="1"/>
  <c r="H16" i="1"/>
  <c r="K16" i="1"/>
  <c r="S15" i="1"/>
  <c r="T15" i="1"/>
  <c r="W15" i="1"/>
  <c r="M15" i="1"/>
  <c r="N15" i="1"/>
  <c r="Q15" i="1"/>
  <c r="G15" i="1"/>
  <c r="H15" i="1"/>
  <c r="K15" i="1"/>
  <c r="S14" i="1"/>
  <c r="T14" i="1"/>
  <c r="W14" i="1"/>
  <c r="M14" i="1"/>
  <c r="N14" i="1"/>
  <c r="Q14" i="1"/>
  <c r="G14" i="1"/>
  <c r="H14" i="1"/>
  <c r="K14" i="1"/>
  <c r="S12" i="1"/>
  <c r="T12" i="1"/>
  <c r="W12" i="1"/>
  <c r="M12" i="1"/>
  <c r="N12" i="1"/>
  <c r="Q12" i="1"/>
  <c r="G12" i="1"/>
  <c r="H12" i="1"/>
  <c r="K12" i="1"/>
  <c r="S10" i="1"/>
  <c r="T10" i="1"/>
  <c r="W10" i="1"/>
  <c r="M10" i="1"/>
  <c r="N10" i="1"/>
  <c r="Q10" i="1"/>
  <c r="G10" i="1"/>
  <c r="H10" i="1"/>
  <c r="K10" i="1"/>
  <c r="S9" i="1"/>
  <c r="T9" i="1"/>
  <c r="W9" i="1"/>
  <c r="M9" i="1"/>
  <c r="N9" i="1"/>
  <c r="Q9" i="1"/>
  <c r="G9" i="1"/>
  <c r="H9" i="1"/>
  <c r="K9" i="1"/>
  <c r="S8" i="1"/>
  <c r="T8" i="1"/>
  <c r="W8" i="1"/>
  <c r="M8" i="1"/>
  <c r="N8" i="1"/>
  <c r="Q8" i="1"/>
  <c r="G8" i="1"/>
  <c r="H8" i="1"/>
  <c r="K8" i="1"/>
  <c r="S7" i="1"/>
  <c r="T7" i="1"/>
  <c r="W7" i="1"/>
  <c r="M7" i="1"/>
  <c r="N7" i="1"/>
  <c r="Q7" i="1"/>
  <c r="G7" i="1"/>
  <c r="H7" i="1"/>
  <c r="K7" i="1"/>
  <c r="S6" i="1"/>
  <c r="T6" i="1"/>
  <c r="W6" i="1"/>
  <c r="M6" i="1"/>
  <c r="N6" i="1"/>
  <c r="Q6" i="1"/>
  <c r="G6" i="1"/>
  <c r="H6" i="1"/>
  <c r="K6" i="1"/>
</calcChain>
</file>

<file path=xl/sharedStrings.xml><?xml version="1.0" encoding="utf-8"?>
<sst xmlns="http://schemas.openxmlformats.org/spreadsheetml/2006/main" count="49" uniqueCount="33">
  <si>
    <t>TARIFA DURACELL 2024</t>
  </si>
  <si>
    <t>PARTNERS</t>
  </si>
  <si>
    <t>CUST A</t>
  </si>
  <si>
    <t>CUST B</t>
  </si>
  <si>
    <t>JDE</t>
  </si>
  <si>
    <t>EAN Duracell</t>
  </si>
  <si>
    <t>Producto</t>
  </si>
  <si>
    <t>Un Blister</t>
  </si>
  <si>
    <t>P. Tarifa</t>
  </si>
  <si>
    <t>P. Net</t>
  </si>
  <si>
    <t>PLUS</t>
  </si>
  <si>
    <t>Duracell Alcalina Plus Power AA (LR06) K4</t>
  </si>
  <si>
    <t>4 Unid.</t>
  </si>
  <si>
    <t>Duracell Alcalina Plus Power AAA (LR03) K4</t>
  </si>
  <si>
    <t>Duracell Alcalina Plus Power C (LR14) K2</t>
  </si>
  <si>
    <t>2 Unid.</t>
  </si>
  <si>
    <t>Duracell Alcalina Plus Power D (LR20) K2</t>
  </si>
  <si>
    <t>Duracell Alcalina Plus Power 9V (6LR61) K1</t>
  </si>
  <si>
    <t>1 Unid.</t>
  </si>
  <si>
    <t>ESPECIALES / MANDO A DISTANCIA</t>
  </si>
  <si>
    <t>Duracell MN 21 (3LR50) B2</t>
  </si>
  <si>
    <t>ESPECIALES LICOIN</t>
  </si>
  <si>
    <t xml:space="preserve">Duracell DL 2016  </t>
  </si>
  <si>
    <t xml:space="preserve">Duracell DL 2025           </t>
  </si>
  <si>
    <t xml:space="preserve">Duracell DL 2032 </t>
  </si>
  <si>
    <t xml:space="preserve">Duracell LR 44 B2        </t>
  </si>
  <si>
    <t>RECARGABLES / CARGADORES</t>
  </si>
  <si>
    <t>Duracell Precharged AA (LR06) 2.500 mAh B4</t>
  </si>
  <si>
    <t>Duracell Precharged AAA (LR03) 850 mAh B4</t>
  </si>
  <si>
    <t>Recargable AA (LR06) 1300 mAh B4</t>
  </si>
  <si>
    <t>Recargable AAA (LR03) 750 mAh B4</t>
  </si>
  <si>
    <t xml:space="preserve">Duracell Cargador CEF 27 Speedy + (2 AA + 2 AAA) </t>
  </si>
  <si>
    <t>Tarifa de Precios aplicable a partir del 1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</si>
</sst>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b/>
      <sz val="11"/>
      <color theme="0"/>
      <name val="Aptos Narrow"/>
      <family val="2"/>
    </font>
    <font>
      <sz val="11"/>
      <color theme="0"/>
      <name val="Aptos Narrow"/>
      <family val="2"/>
    </font>
    <font>
      <b/>
      <sz val="28"/>
      <color theme="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9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vertical="center"/>
    </xf>
    <xf numFmtId="44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vertical="center"/>
    </xf>
    <xf numFmtId="44" fontId="3" fillId="2" borderId="0" xfId="0" applyNumberFormat="1" applyFont="1" applyFill="1" applyAlignment="1">
      <alignment vertical="center"/>
    </xf>
    <xf numFmtId="44" fontId="3" fillId="2" borderId="0" xfId="1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vertical="center"/>
    </xf>
    <xf numFmtId="4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6" xfId="0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7" fillId="2" borderId="0" xfId="0" applyFont="1" applyFill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vertical="center"/>
    </xf>
    <xf numFmtId="44" fontId="3" fillId="2" borderId="8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9" xfId="0" applyNumberFormat="1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4A4FA-318C-4215-8781-192220465F60}">
  <dimension ref="B1:AB25"/>
  <sheetViews>
    <sheetView tabSelected="1" workbookViewId="0">
      <selection activeCell="R12" sqref="R12"/>
    </sheetView>
  </sheetViews>
  <sheetFormatPr defaultColWidth="9.140625" defaultRowHeight="14.25"/>
  <cols>
    <col min="1" max="1" width="1.5703125" style="1" customWidth="1"/>
    <col min="2" max="2" width="9.42578125" style="2" bestFit="1" customWidth="1"/>
    <col min="3" max="3" width="13.85546875" style="3" bestFit="1" customWidth="1"/>
    <col min="4" max="4" width="40.7109375" style="1" bestFit="1" customWidth="1"/>
    <col min="5" max="5" width="6.42578125" style="2" bestFit="1" customWidth="1"/>
    <col min="6" max="8" width="10.5703125" style="1" bestFit="1" customWidth="1"/>
    <col min="9" max="10" width="2.42578125" style="1" bestFit="1" customWidth="1"/>
    <col min="11" max="14" width="10.5703125" style="1" bestFit="1" customWidth="1"/>
    <col min="15" max="16" width="2.42578125" style="1" bestFit="1" customWidth="1"/>
    <col min="17" max="20" width="10.5703125" style="1" bestFit="1" customWidth="1"/>
    <col min="21" max="22" width="2.42578125" style="1" bestFit="1" customWidth="1"/>
    <col min="23" max="23" width="10.5703125" style="1" bestFit="1" customWidth="1"/>
    <col min="24" max="24" width="1.42578125" style="1" customWidth="1"/>
    <col min="25" max="25" width="9.140625" style="4"/>
    <col min="26" max="16384" width="9.140625" style="1"/>
  </cols>
  <sheetData>
    <row r="1" spans="2:28" ht="15" thickBot="1"/>
    <row r="2" spans="2:28" ht="36.75" thickBot="1"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7"/>
    </row>
    <row r="3" spans="2:28" ht="15" thickBot="1">
      <c r="B3" s="52"/>
      <c r="C3" s="53"/>
      <c r="D3" s="53"/>
      <c r="E3" s="54"/>
      <c r="F3" s="55" t="s">
        <v>1</v>
      </c>
      <c r="G3" s="56"/>
      <c r="H3" s="56"/>
      <c r="I3" s="56"/>
      <c r="J3" s="56"/>
      <c r="K3" s="56"/>
      <c r="L3" s="57" t="s">
        <v>2</v>
      </c>
      <c r="M3" s="58"/>
      <c r="N3" s="58"/>
      <c r="O3" s="58"/>
      <c r="P3" s="58"/>
      <c r="Q3" s="58"/>
      <c r="R3" s="59" t="s">
        <v>3</v>
      </c>
      <c r="S3" s="60"/>
      <c r="T3" s="60"/>
      <c r="U3" s="60"/>
      <c r="V3" s="60"/>
      <c r="W3" s="61"/>
      <c r="X3" s="5"/>
    </row>
    <row r="4" spans="2:28" s="6" customFormat="1" ht="29.25" thickBot="1">
      <c r="B4" s="7" t="s">
        <v>4</v>
      </c>
      <c r="C4" s="8" t="s">
        <v>5</v>
      </c>
      <c r="D4" s="9" t="s">
        <v>6</v>
      </c>
      <c r="E4" s="10" t="s">
        <v>7</v>
      </c>
      <c r="F4" s="7" t="s">
        <v>8</v>
      </c>
      <c r="G4" s="11">
        <v>0.25</v>
      </c>
      <c r="H4" s="11">
        <v>0.09</v>
      </c>
      <c r="I4" s="12">
        <v>4</v>
      </c>
      <c r="J4" s="12">
        <v>1</v>
      </c>
      <c r="K4" s="9" t="s">
        <v>9</v>
      </c>
      <c r="L4" s="7" t="s">
        <v>8</v>
      </c>
      <c r="M4" s="11">
        <v>0.25</v>
      </c>
      <c r="N4" s="11">
        <v>0.05</v>
      </c>
      <c r="O4" s="12">
        <v>4</v>
      </c>
      <c r="P4" s="12">
        <v>1</v>
      </c>
      <c r="Q4" s="9" t="s">
        <v>9</v>
      </c>
      <c r="R4" s="7" t="s">
        <v>8</v>
      </c>
      <c r="S4" s="11">
        <v>0.18</v>
      </c>
      <c r="T4" s="11">
        <v>0.05</v>
      </c>
      <c r="U4" s="12">
        <v>3</v>
      </c>
      <c r="V4" s="12">
        <v>1</v>
      </c>
      <c r="W4" s="10" t="s">
        <v>9</v>
      </c>
      <c r="Y4" s="13"/>
    </row>
    <row r="5" spans="2:28" s="14" customFormat="1" ht="15" thickBot="1">
      <c r="B5" s="49" t="s">
        <v>10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  <c r="X5" s="15"/>
      <c r="Y5" s="4"/>
    </row>
    <row r="6" spans="2:28">
      <c r="B6" s="16">
        <v>940279</v>
      </c>
      <c r="C6" s="17">
        <v>5000394140851</v>
      </c>
      <c r="D6" s="18" t="s">
        <v>11</v>
      </c>
      <c r="E6" s="19" t="s">
        <v>12</v>
      </c>
      <c r="F6" s="20">
        <v>3.2237568000000008</v>
      </c>
      <c r="G6" s="21">
        <f t="shared" ref="G6:G10" si="0">F6*(1-$G$4)</f>
        <v>2.4178176000000007</v>
      </c>
      <c r="H6" s="21">
        <f t="shared" ref="H6:H10" si="1">G6*(1-$H$4)</f>
        <v>2.2002140160000008</v>
      </c>
      <c r="I6" s="22">
        <v>4</v>
      </c>
      <c r="J6" s="22">
        <v>1</v>
      </c>
      <c r="K6" s="21">
        <f>H6*I6/(I6+J6)</f>
        <v>1.7601712128000007</v>
      </c>
      <c r="L6" s="20">
        <f t="shared" ref="L6:L10" si="2">+F6</f>
        <v>3.2237568000000008</v>
      </c>
      <c r="M6" s="21">
        <f>L6*(1-$M$4)</f>
        <v>2.4178176000000007</v>
      </c>
      <c r="N6" s="21">
        <f>M6*(1-$N$4)</f>
        <v>2.2969267200000005</v>
      </c>
      <c r="O6" s="22">
        <v>4</v>
      </c>
      <c r="P6" s="22">
        <v>1</v>
      </c>
      <c r="Q6" s="21">
        <f>N6*O6/(O6+P6)</f>
        <v>1.8375413760000003</v>
      </c>
      <c r="R6" s="20">
        <f t="shared" ref="R6:R10" si="3">F6</f>
        <v>3.2237568000000008</v>
      </c>
      <c r="S6" s="21">
        <f>R6*(1-$S$4)</f>
        <v>2.6434805760000009</v>
      </c>
      <c r="T6" s="21">
        <f>S6*(1-$T$4)</f>
        <v>2.5113065472000007</v>
      </c>
      <c r="U6" s="22">
        <v>3</v>
      </c>
      <c r="V6" s="22">
        <v>1</v>
      </c>
      <c r="W6" s="23">
        <f>T6*U6/(U6+V6)</f>
        <v>1.8834799104000006</v>
      </c>
      <c r="X6" s="24"/>
      <c r="Z6" s="25"/>
      <c r="AA6" s="25"/>
      <c r="AB6" s="25"/>
    </row>
    <row r="7" spans="2:28">
      <c r="B7" s="26">
        <v>942796</v>
      </c>
      <c r="C7" s="27">
        <v>5000394141117</v>
      </c>
      <c r="D7" s="28" t="s">
        <v>13</v>
      </c>
      <c r="E7" s="29" t="s">
        <v>12</v>
      </c>
      <c r="F7" s="30">
        <v>3.2237568000000008</v>
      </c>
      <c r="G7" s="31">
        <f t="shared" si="0"/>
        <v>2.4178176000000007</v>
      </c>
      <c r="H7" s="31">
        <f t="shared" si="1"/>
        <v>2.2002140160000008</v>
      </c>
      <c r="I7" s="32">
        <v>4</v>
      </c>
      <c r="J7" s="32">
        <v>1</v>
      </c>
      <c r="K7" s="31">
        <f>H7*I7/(I7+J7)</f>
        <v>1.7601712128000007</v>
      </c>
      <c r="L7" s="30">
        <f t="shared" si="2"/>
        <v>3.2237568000000008</v>
      </c>
      <c r="M7" s="31">
        <f t="shared" ref="M7:M10" si="4">L7*(1-$M$4)</f>
        <v>2.4178176000000007</v>
      </c>
      <c r="N7" s="31">
        <f t="shared" ref="N7:N10" si="5">M7*(1-$N$4)</f>
        <v>2.2969267200000005</v>
      </c>
      <c r="O7" s="32">
        <v>4</v>
      </c>
      <c r="P7" s="32">
        <v>1</v>
      </c>
      <c r="Q7" s="31">
        <f t="shared" ref="Q7:Q10" si="6">N7*O7/(O7+P7)</f>
        <v>1.8375413760000003</v>
      </c>
      <c r="R7" s="30">
        <f t="shared" si="3"/>
        <v>3.2237568000000008</v>
      </c>
      <c r="S7" s="31">
        <f t="shared" ref="S7:S10" si="7">R7*(1-$S$4)</f>
        <v>2.6434805760000009</v>
      </c>
      <c r="T7" s="31">
        <f t="shared" ref="T7:T10" si="8">S7*(1-$T$4)</f>
        <v>2.5113065472000007</v>
      </c>
      <c r="U7" s="32">
        <v>3</v>
      </c>
      <c r="V7" s="32">
        <v>1</v>
      </c>
      <c r="W7" s="33">
        <f t="shared" ref="W7:W10" si="9">T7*U7/(U7+V7)</f>
        <v>1.8834799104000006</v>
      </c>
      <c r="X7" s="24"/>
      <c r="Z7" s="25"/>
      <c r="AA7" s="25"/>
      <c r="AB7" s="25"/>
    </row>
    <row r="8" spans="2:28">
      <c r="B8" s="26">
        <v>940280</v>
      </c>
      <c r="C8" s="27">
        <v>5000394141827</v>
      </c>
      <c r="D8" s="28" t="s">
        <v>14</v>
      </c>
      <c r="E8" s="29" t="s">
        <v>15</v>
      </c>
      <c r="F8" s="30">
        <v>3.3280000000000003</v>
      </c>
      <c r="G8" s="31">
        <f t="shared" si="0"/>
        <v>2.4960000000000004</v>
      </c>
      <c r="H8" s="31">
        <f t="shared" si="1"/>
        <v>2.2713600000000005</v>
      </c>
      <c r="I8" s="32">
        <v>4</v>
      </c>
      <c r="J8" s="32">
        <v>1</v>
      </c>
      <c r="K8" s="31">
        <f>H8*I8/(I8+J8)</f>
        <v>1.8170880000000005</v>
      </c>
      <c r="L8" s="30">
        <f t="shared" si="2"/>
        <v>3.3280000000000003</v>
      </c>
      <c r="M8" s="31">
        <f t="shared" si="4"/>
        <v>2.4960000000000004</v>
      </c>
      <c r="N8" s="31">
        <f t="shared" si="5"/>
        <v>2.3712000000000004</v>
      </c>
      <c r="O8" s="32">
        <v>4</v>
      </c>
      <c r="P8" s="32">
        <v>1</v>
      </c>
      <c r="Q8" s="31">
        <f t="shared" si="6"/>
        <v>1.8969600000000004</v>
      </c>
      <c r="R8" s="30">
        <f t="shared" si="3"/>
        <v>3.3280000000000003</v>
      </c>
      <c r="S8" s="31">
        <f t="shared" si="7"/>
        <v>2.7289600000000003</v>
      </c>
      <c r="T8" s="31">
        <f t="shared" si="8"/>
        <v>2.5925120000000001</v>
      </c>
      <c r="U8" s="32">
        <v>3</v>
      </c>
      <c r="V8" s="32">
        <v>1</v>
      </c>
      <c r="W8" s="33">
        <f t="shared" si="9"/>
        <v>1.9443840000000001</v>
      </c>
      <c r="X8" s="24"/>
    </row>
    <row r="9" spans="2:28">
      <c r="B9" s="26">
        <v>940281</v>
      </c>
      <c r="C9" s="27">
        <v>5000394141988</v>
      </c>
      <c r="D9" s="28" t="s">
        <v>16</v>
      </c>
      <c r="E9" s="29" t="s">
        <v>15</v>
      </c>
      <c r="F9" s="30">
        <v>3.5458222520053684</v>
      </c>
      <c r="G9" s="31">
        <f t="shared" si="0"/>
        <v>2.6593666890040262</v>
      </c>
      <c r="H9" s="31">
        <f t="shared" si="1"/>
        <v>2.4200236869936638</v>
      </c>
      <c r="I9" s="32">
        <v>4</v>
      </c>
      <c r="J9" s="32">
        <v>1</v>
      </c>
      <c r="K9" s="31">
        <f t="shared" ref="K9:K23" si="10">H9*I9/(I9+J9)</f>
        <v>1.9360189495949309</v>
      </c>
      <c r="L9" s="30">
        <f t="shared" si="2"/>
        <v>3.5458222520053684</v>
      </c>
      <c r="M9" s="31">
        <f t="shared" si="4"/>
        <v>2.6593666890040262</v>
      </c>
      <c r="N9" s="31">
        <f t="shared" si="5"/>
        <v>2.5263983545538249</v>
      </c>
      <c r="O9" s="32">
        <v>4</v>
      </c>
      <c r="P9" s="32">
        <v>1</v>
      </c>
      <c r="Q9" s="31">
        <f t="shared" si="6"/>
        <v>2.0211186836430599</v>
      </c>
      <c r="R9" s="30">
        <f t="shared" si="3"/>
        <v>3.5458222520053684</v>
      </c>
      <c r="S9" s="31">
        <f t="shared" si="7"/>
        <v>2.9075742466444021</v>
      </c>
      <c r="T9" s="31">
        <f t="shared" si="8"/>
        <v>2.7621955343121818</v>
      </c>
      <c r="U9" s="32">
        <v>3</v>
      </c>
      <c r="V9" s="32">
        <v>1</v>
      </c>
      <c r="W9" s="33">
        <f t="shared" si="9"/>
        <v>2.0716466507341362</v>
      </c>
      <c r="X9" s="24"/>
      <c r="Z9" s="34"/>
    </row>
    <row r="10" spans="2:28" ht="15" thickBot="1">
      <c r="B10" s="26">
        <v>942799</v>
      </c>
      <c r="C10" s="27">
        <v>5000394142190</v>
      </c>
      <c r="D10" s="28" t="s">
        <v>17</v>
      </c>
      <c r="E10" s="29" t="s">
        <v>18</v>
      </c>
      <c r="F10" s="30">
        <v>3.2523596279999993</v>
      </c>
      <c r="G10" s="31">
        <f t="shared" si="0"/>
        <v>2.4392697209999996</v>
      </c>
      <c r="H10" s="31">
        <f t="shared" si="1"/>
        <v>2.2197354461099996</v>
      </c>
      <c r="I10" s="32">
        <v>4</v>
      </c>
      <c r="J10" s="32">
        <v>1</v>
      </c>
      <c r="K10" s="31">
        <f t="shared" si="10"/>
        <v>1.7757883568879997</v>
      </c>
      <c r="L10" s="30">
        <f t="shared" si="2"/>
        <v>3.2523596279999993</v>
      </c>
      <c r="M10" s="31">
        <f t="shared" si="4"/>
        <v>2.4392697209999996</v>
      </c>
      <c r="N10" s="31">
        <f t="shared" si="5"/>
        <v>2.3173062349499993</v>
      </c>
      <c r="O10" s="32">
        <v>4</v>
      </c>
      <c r="P10" s="32">
        <v>1</v>
      </c>
      <c r="Q10" s="31">
        <f t="shared" si="6"/>
        <v>1.8538449879599994</v>
      </c>
      <c r="R10" s="30">
        <f t="shared" si="3"/>
        <v>3.2523596279999993</v>
      </c>
      <c r="S10" s="31">
        <f t="shared" si="7"/>
        <v>2.6669348949599998</v>
      </c>
      <c r="T10" s="31">
        <f t="shared" si="8"/>
        <v>2.5335881502119997</v>
      </c>
      <c r="U10" s="32">
        <v>3</v>
      </c>
      <c r="V10" s="32">
        <v>1</v>
      </c>
      <c r="W10" s="33">
        <f t="shared" si="9"/>
        <v>1.9001911126589999</v>
      </c>
      <c r="X10" s="24"/>
      <c r="Z10" s="34"/>
    </row>
    <row r="11" spans="2:28" s="14" customFormat="1" ht="15" thickBot="1">
      <c r="B11" s="49" t="s">
        <v>19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1"/>
      <c r="X11" s="15"/>
      <c r="Y11" s="35"/>
    </row>
    <row r="12" spans="2:28" ht="15" thickBot="1">
      <c r="B12" s="26">
        <v>940283</v>
      </c>
      <c r="C12" s="36">
        <v>5000394203969</v>
      </c>
      <c r="D12" s="28" t="s">
        <v>20</v>
      </c>
      <c r="E12" s="29" t="s">
        <v>15</v>
      </c>
      <c r="F12" s="30">
        <v>2.2000000000000002</v>
      </c>
      <c r="G12" s="31">
        <f>F12*(1-$G$4)</f>
        <v>1.6500000000000001</v>
      </c>
      <c r="H12" s="31">
        <f>G12*(1-$H$4)</f>
        <v>1.5015000000000003</v>
      </c>
      <c r="I12" s="32">
        <v>4</v>
      </c>
      <c r="J12" s="32">
        <v>1</v>
      </c>
      <c r="K12" s="31">
        <f t="shared" si="10"/>
        <v>1.2012000000000003</v>
      </c>
      <c r="L12" s="30">
        <f t="shared" ref="L12" si="11">+F12</f>
        <v>2.2000000000000002</v>
      </c>
      <c r="M12" s="31">
        <f t="shared" ref="M12" si="12">L12*(1-$M$4)</f>
        <v>1.6500000000000001</v>
      </c>
      <c r="N12" s="31">
        <f t="shared" ref="N12" si="13">M12*(1-$N$4)</f>
        <v>1.5675000000000001</v>
      </c>
      <c r="O12" s="32">
        <v>4</v>
      </c>
      <c r="P12" s="32">
        <v>1</v>
      </c>
      <c r="Q12" s="31">
        <f t="shared" ref="Q12" si="14">N12*O12/(O12+P12)</f>
        <v>1.254</v>
      </c>
      <c r="R12" s="30">
        <f t="shared" ref="R12" si="15">F12</f>
        <v>2.2000000000000002</v>
      </c>
      <c r="S12" s="31">
        <f t="shared" ref="S12" si="16">R12*(1-$S$4)</f>
        <v>1.8040000000000003</v>
      </c>
      <c r="T12" s="31">
        <f t="shared" ref="T12" si="17">S12*(1-$T$4)</f>
        <v>1.7138000000000002</v>
      </c>
      <c r="U12" s="32">
        <v>3</v>
      </c>
      <c r="V12" s="32">
        <v>1</v>
      </c>
      <c r="W12" s="33">
        <f t="shared" ref="W12" si="18">T12*U12/(U12+V12)</f>
        <v>1.2853500000000002</v>
      </c>
      <c r="X12" s="24"/>
      <c r="Z12" s="34"/>
    </row>
    <row r="13" spans="2:28" s="14" customFormat="1" ht="15" thickBot="1">
      <c r="B13" s="49" t="s">
        <v>21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/>
      <c r="X13" s="15"/>
      <c r="Y13" s="35"/>
    </row>
    <row r="14" spans="2:28">
      <c r="B14" s="16">
        <v>990354</v>
      </c>
      <c r="C14" s="17">
        <v>5000394203884</v>
      </c>
      <c r="D14" s="18" t="s">
        <v>22</v>
      </c>
      <c r="E14" s="19" t="s">
        <v>15</v>
      </c>
      <c r="F14" s="20">
        <v>2.4057471264367813</v>
      </c>
      <c r="G14" s="21">
        <f t="shared" ref="G14:G17" si="19">F14*(1-$G$4)</f>
        <v>1.8043103448275861</v>
      </c>
      <c r="H14" s="21">
        <f t="shared" ref="H14:H17" si="20">G14*(1-$H$4)</f>
        <v>1.6419224137931034</v>
      </c>
      <c r="I14" s="22">
        <v>4</v>
      </c>
      <c r="J14" s="22">
        <v>1</v>
      </c>
      <c r="K14" s="21">
        <f t="shared" si="10"/>
        <v>1.3135379310344828</v>
      </c>
      <c r="L14" s="20">
        <f t="shared" ref="L14:L17" si="21">+F14</f>
        <v>2.4057471264367813</v>
      </c>
      <c r="M14" s="21">
        <f t="shared" ref="M14:M17" si="22">L14*(1-$M$4)</f>
        <v>1.8043103448275861</v>
      </c>
      <c r="N14" s="21">
        <f t="shared" ref="N14:N17" si="23">M14*(1-$N$4)</f>
        <v>1.7140948275862067</v>
      </c>
      <c r="O14" s="22">
        <v>4</v>
      </c>
      <c r="P14" s="22">
        <v>1</v>
      </c>
      <c r="Q14" s="21">
        <f t="shared" ref="Q14:Q17" si="24">N14*O14/(O14+P14)</f>
        <v>1.3712758620689653</v>
      </c>
      <c r="R14" s="20">
        <f t="shared" ref="R14:R17" si="25">F14</f>
        <v>2.4057471264367813</v>
      </c>
      <c r="S14" s="21">
        <f t="shared" ref="S14:S17" si="26">R14*(1-$S$4)</f>
        <v>1.9727126436781608</v>
      </c>
      <c r="T14" s="21">
        <f t="shared" ref="T14:T17" si="27">S14*(1-$T$4)</f>
        <v>1.8740770114942527</v>
      </c>
      <c r="U14" s="22">
        <v>3</v>
      </c>
      <c r="V14" s="22">
        <v>1</v>
      </c>
      <c r="W14" s="23">
        <f t="shared" ref="W14:W17" si="28">T14*U14/(U14+V14)</f>
        <v>1.4055577586206895</v>
      </c>
      <c r="X14" s="24"/>
      <c r="Z14" s="34"/>
    </row>
    <row r="15" spans="2:28">
      <c r="B15" s="26">
        <v>990352</v>
      </c>
      <c r="C15" s="27">
        <v>5000394203907</v>
      </c>
      <c r="D15" s="28" t="s">
        <v>23</v>
      </c>
      <c r="E15" s="29" t="s">
        <v>15</v>
      </c>
      <c r="F15" s="30">
        <v>2.4057471264367813</v>
      </c>
      <c r="G15" s="31">
        <f t="shared" si="19"/>
        <v>1.8043103448275861</v>
      </c>
      <c r="H15" s="31">
        <f t="shared" si="20"/>
        <v>1.6419224137931034</v>
      </c>
      <c r="I15" s="32">
        <v>4</v>
      </c>
      <c r="J15" s="32">
        <v>1</v>
      </c>
      <c r="K15" s="31">
        <f t="shared" si="10"/>
        <v>1.3135379310344828</v>
      </c>
      <c r="L15" s="30">
        <f t="shared" si="21"/>
        <v>2.4057471264367813</v>
      </c>
      <c r="M15" s="31">
        <f t="shared" si="22"/>
        <v>1.8043103448275861</v>
      </c>
      <c r="N15" s="31">
        <f t="shared" si="23"/>
        <v>1.7140948275862067</v>
      </c>
      <c r="O15" s="32">
        <v>4</v>
      </c>
      <c r="P15" s="32">
        <v>1</v>
      </c>
      <c r="Q15" s="31">
        <f t="shared" si="24"/>
        <v>1.3712758620689653</v>
      </c>
      <c r="R15" s="30">
        <f t="shared" si="25"/>
        <v>2.4057471264367813</v>
      </c>
      <c r="S15" s="31">
        <f t="shared" si="26"/>
        <v>1.9727126436781608</v>
      </c>
      <c r="T15" s="31">
        <f t="shared" si="27"/>
        <v>1.8740770114942527</v>
      </c>
      <c r="U15" s="32">
        <v>3</v>
      </c>
      <c r="V15" s="32">
        <v>1</v>
      </c>
      <c r="W15" s="33">
        <f t="shared" si="28"/>
        <v>1.4055577586206895</v>
      </c>
      <c r="X15" s="24"/>
      <c r="Z15" s="34"/>
    </row>
    <row r="16" spans="2:28">
      <c r="B16" s="26">
        <v>990353</v>
      </c>
      <c r="C16" s="27">
        <v>5000394203921</v>
      </c>
      <c r="D16" s="28" t="s">
        <v>24</v>
      </c>
      <c r="E16" s="29" t="s">
        <v>15</v>
      </c>
      <c r="F16" s="30">
        <v>2.4057471264367813</v>
      </c>
      <c r="G16" s="31">
        <f t="shared" si="19"/>
        <v>1.8043103448275861</v>
      </c>
      <c r="H16" s="31">
        <f t="shared" si="20"/>
        <v>1.6419224137931034</v>
      </c>
      <c r="I16" s="32">
        <v>4</v>
      </c>
      <c r="J16" s="32">
        <v>1</v>
      </c>
      <c r="K16" s="31">
        <f t="shared" si="10"/>
        <v>1.3135379310344828</v>
      </c>
      <c r="L16" s="30">
        <f t="shared" si="21"/>
        <v>2.4057471264367813</v>
      </c>
      <c r="M16" s="31">
        <f>L16*(1-$M$4)</f>
        <v>1.8043103448275861</v>
      </c>
      <c r="N16" s="31">
        <f t="shared" si="23"/>
        <v>1.7140948275862067</v>
      </c>
      <c r="O16" s="32">
        <v>4</v>
      </c>
      <c r="P16" s="32">
        <v>1</v>
      </c>
      <c r="Q16" s="31">
        <f t="shared" si="24"/>
        <v>1.3712758620689653</v>
      </c>
      <c r="R16" s="30">
        <f t="shared" si="25"/>
        <v>2.4057471264367813</v>
      </c>
      <c r="S16" s="31">
        <f t="shared" si="26"/>
        <v>1.9727126436781608</v>
      </c>
      <c r="T16" s="31">
        <f t="shared" si="27"/>
        <v>1.8740770114942527</v>
      </c>
      <c r="U16" s="32">
        <v>3</v>
      </c>
      <c r="V16" s="32">
        <v>1</v>
      </c>
      <c r="W16" s="33">
        <f t="shared" si="28"/>
        <v>1.4055577586206895</v>
      </c>
      <c r="X16" s="24"/>
      <c r="Z16" s="34"/>
    </row>
    <row r="17" spans="2:26" ht="15" thickBot="1">
      <c r="B17" s="37">
        <v>950383</v>
      </c>
      <c r="C17" s="44">
        <v>5000394504424</v>
      </c>
      <c r="D17" s="38" t="s">
        <v>25</v>
      </c>
      <c r="E17" s="39" t="s">
        <v>15</v>
      </c>
      <c r="F17" s="40">
        <v>1.25</v>
      </c>
      <c r="G17" s="41">
        <f t="shared" si="19"/>
        <v>0.9375</v>
      </c>
      <c r="H17" s="41">
        <f t="shared" si="20"/>
        <v>0.85312500000000002</v>
      </c>
      <c r="I17" s="42">
        <v>4</v>
      </c>
      <c r="J17" s="42">
        <v>1</v>
      </c>
      <c r="K17" s="41">
        <f t="shared" si="10"/>
        <v>0.6825</v>
      </c>
      <c r="L17" s="40">
        <f t="shared" si="21"/>
        <v>1.25</v>
      </c>
      <c r="M17" s="41">
        <f t="shared" si="22"/>
        <v>0.9375</v>
      </c>
      <c r="N17" s="41">
        <f t="shared" si="23"/>
        <v>0.890625</v>
      </c>
      <c r="O17" s="42">
        <v>4</v>
      </c>
      <c r="P17" s="42">
        <v>1</v>
      </c>
      <c r="Q17" s="41">
        <f t="shared" si="24"/>
        <v>0.71250000000000002</v>
      </c>
      <c r="R17" s="40">
        <f t="shared" si="25"/>
        <v>1.25</v>
      </c>
      <c r="S17" s="41">
        <f t="shared" si="26"/>
        <v>1.0250000000000001</v>
      </c>
      <c r="T17" s="41">
        <f t="shared" si="27"/>
        <v>0.97375000000000012</v>
      </c>
      <c r="U17" s="42">
        <v>3</v>
      </c>
      <c r="V17" s="42">
        <v>1</v>
      </c>
      <c r="W17" s="43">
        <f t="shared" si="28"/>
        <v>0.73031250000000014</v>
      </c>
      <c r="X17" s="24"/>
      <c r="Z17" s="34"/>
    </row>
    <row r="18" spans="2:26" s="14" customFormat="1" ht="15" thickBot="1">
      <c r="B18" s="49" t="s">
        <v>26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/>
      <c r="X18" s="15"/>
      <c r="Y18" s="35"/>
    </row>
    <row r="19" spans="2:26">
      <c r="B19" s="26">
        <v>950384</v>
      </c>
      <c r="C19" s="27">
        <v>5000394057043</v>
      </c>
      <c r="D19" s="28" t="s">
        <v>27</v>
      </c>
      <c r="E19" s="29" t="s">
        <v>12</v>
      </c>
      <c r="F19" s="30">
        <v>13.167176472593011</v>
      </c>
      <c r="G19" s="31">
        <f t="shared" ref="G19:G23" si="29">F19*(1-$G$4)</f>
        <v>9.8753823544447581</v>
      </c>
      <c r="H19" s="31">
        <f t="shared" ref="H19:H23" si="30">G19*(1-$H$4)</f>
        <v>8.98659794254473</v>
      </c>
      <c r="I19" s="32">
        <v>4</v>
      </c>
      <c r="J19" s="32">
        <v>1</v>
      </c>
      <c r="K19" s="31">
        <f t="shared" si="10"/>
        <v>7.1892783540357836</v>
      </c>
      <c r="L19" s="30">
        <f t="shared" ref="L19:L23" si="31">+F19</f>
        <v>13.167176472593011</v>
      </c>
      <c r="M19" s="31">
        <f t="shared" ref="M19:M23" si="32">L19*(1-$M$4)</f>
        <v>9.8753823544447581</v>
      </c>
      <c r="N19" s="31">
        <f t="shared" ref="N19:N23" si="33">M19*(1-$N$4)</f>
        <v>9.3816132367225205</v>
      </c>
      <c r="O19" s="32">
        <v>4</v>
      </c>
      <c r="P19" s="32">
        <v>1</v>
      </c>
      <c r="Q19" s="31">
        <f t="shared" ref="Q19:Q23" si="34">N19*O19/(O19+P19)</f>
        <v>7.5052905893780162</v>
      </c>
      <c r="R19" s="30">
        <f t="shared" ref="R19:R23" si="35">F19</f>
        <v>13.167176472593011</v>
      </c>
      <c r="S19" s="31">
        <f t="shared" ref="S19:S23" si="36">R19*(1-$S$4)</f>
        <v>10.79708470752627</v>
      </c>
      <c r="T19" s="31">
        <f t="shared" ref="T19:T23" si="37">S19*(1-$T$4)</f>
        <v>10.257230472149956</v>
      </c>
      <c r="U19" s="32">
        <v>3</v>
      </c>
      <c r="V19" s="32">
        <v>1</v>
      </c>
      <c r="W19" s="33">
        <f t="shared" ref="W19:W23" si="38">T19*U19/(U19+V19)</f>
        <v>7.6929228541124672</v>
      </c>
      <c r="X19" s="24"/>
      <c r="Z19" s="34"/>
    </row>
    <row r="20" spans="2:26">
      <c r="B20" s="26">
        <v>950385</v>
      </c>
      <c r="C20" s="27">
        <v>5000394203822</v>
      </c>
      <c r="D20" s="28" t="s">
        <v>28</v>
      </c>
      <c r="E20" s="29" t="s">
        <v>12</v>
      </c>
      <c r="F20" s="30">
        <v>13.326136349525726</v>
      </c>
      <c r="G20" s="31">
        <f t="shared" si="29"/>
        <v>9.9946022621442943</v>
      </c>
      <c r="H20" s="31">
        <f t="shared" si="30"/>
        <v>9.0950880585513083</v>
      </c>
      <c r="I20" s="32">
        <v>4</v>
      </c>
      <c r="J20" s="32">
        <v>1</v>
      </c>
      <c r="K20" s="31">
        <f t="shared" si="10"/>
        <v>7.2760704468410466</v>
      </c>
      <c r="L20" s="30">
        <f t="shared" si="31"/>
        <v>13.326136349525726</v>
      </c>
      <c r="M20" s="31">
        <f t="shared" si="32"/>
        <v>9.9946022621442943</v>
      </c>
      <c r="N20" s="31">
        <f t="shared" si="33"/>
        <v>9.4948721490370787</v>
      </c>
      <c r="O20" s="32">
        <v>4</v>
      </c>
      <c r="P20" s="32">
        <v>1</v>
      </c>
      <c r="Q20" s="31">
        <f t="shared" si="34"/>
        <v>7.5958977192296633</v>
      </c>
      <c r="R20" s="30">
        <f t="shared" si="35"/>
        <v>13.326136349525726</v>
      </c>
      <c r="S20" s="31">
        <f t="shared" si="36"/>
        <v>10.927431806611096</v>
      </c>
      <c r="T20" s="31">
        <f t="shared" si="37"/>
        <v>10.381060216280542</v>
      </c>
      <c r="U20" s="32">
        <v>3</v>
      </c>
      <c r="V20" s="32">
        <v>1</v>
      </c>
      <c r="W20" s="33">
        <f t="shared" si="38"/>
        <v>7.7857951622104062</v>
      </c>
      <c r="X20" s="24"/>
      <c r="Z20" s="34"/>
    </row>
    <row r="21" spans="2:26">
      <c r="B21" s="26">
        <v>950386</v>
      </c>
      <c r="C21" s="27">
        <v>5000394039247</v>
      </c>
      <c r="D21" s="28" t="s">
        <v>29</v>
      </c>
      <c r="E21" s="29" t="s">
        <v>12</v>
      </c>
      <c r="F21" s="30">
        <v>10.545062646153847</v>
      </c>
      <c r="G21" s="31">
        <f t="shared" si="29"/>
        <v>7.9087969846153854</v>
      </c>
      <c r="H21" s="31">
        <f t="shared" si="30"/>
        <v>7.1970052560000006</v>
      </c>
      <c r="I21" s="32">
        <v>4</v>
      </c>
      <c r="J21" s="32">
        <v>1</v>
      </c>
      <c r="K21" s="31">
        <f t="shared" si="10"/>
        <v>5.7576042048000007</v>
      </c>
      <c r="L21" s="30">
        <f t="shared" si="31"/>
        <v>10.545062646153847</v>
      </c>
      <c r="M21" s="31">
        <f t="shared" si="32"/>
        <v>7.9087969846153854</v>
      </c>
      <c r="N21" s="31">
        <f t="shared" si="33"/>
        <v>7.5133571353846156</v>
      </c>
      <c r="O21" s="32">
        <v>4</v>
      </c>
      <c r="P21" s="32">
        <v>1</v>
      </c>
      <c r="Q21" s="31">
        <f t="shared" si="34"/>
        <v>6.0106857083076921</v>
      </c>
      <c r="R21" s="30">
        <f t="shared" si="35"/>
        <v>10.545062646153847</v>
      </c>
      <c r="S21" s="31">
        <f t="shared" si="36"/>
        <v>8.6469513698461551</v>
      </c>
      <c r="T21" s="31">
        <f t="shared" si="37"/>
        <v>8.2146038013538476</v>
      </c>
      <c r="U21" s="32">
        <v>3</v>
      </c>
      <c r="V21" s="32">
        <v>1</v>
      </c>
      <c r="W21" s="33">
        <f t="shared" si="38"/>
        <v>6.1609528510153861</v>
      </c>
      <c r="X21" s="24"/>
      <c r="Z21" s="34"/>
    </row>
    <row r="22" spans="2:26">
      <c r="B22" s="26">
        <v>940263</v>
      </c>
      <c r="C22" s="27">
        <v>5000394090231</v>
      </c>
      <c r="D22" s="28" t="s">
        <v>30</v>
      </c>
      <c r="E22" s="29" t="s">
        <v>12</v>
      </c>
      <c r="F22" s="30">
        <v>10.626171040677965</v>
      </c>
      <c r="G22" s="31">
        <f t="shared" si="29"/>
        <v>7.9696282805084735</v>
      </c>
      <c r="H22" s="31">
        <f t="shared" si="30"/>
        <v>7.2523617352627108</v>
      </c>
      <c r="I22" s="32">
        <v>4</v>
      </c>
      <c r="J22" s="32">
        <v>1</v>
      </c>
      <c r="K22" s="31">
        <f t="shared" si="10"/>
        <v>5.801889388210169</v>
      </c>
      <c r="L22" s="30">
        <f t="shared" si="31"/>
        <v>10.626171040677965</v>
      </c>
      <c r="M22" s="31">
        <f t="shared" si="32"/>
        <v>7.9696282805084735</v>
      </c>
      <c r="N22" s="31">
        <f t="shared" si="33"/>
        <v>7.5711468664830495</v>
      </c>
      <c r="O22" s="32">
        <v>4</v>
      </c>
      <c r="P22" s="32">
        <v>1</v>
      </c>
      <c r="Q22" s="31">
        <f t="shared" si="34"/>
        <v>6.0569174931864396</v>
      </c>
      <c r="R22" s="30">
        <f t="shared" si="35"/>
        <v>10.626171040677965</v>
      </c>
      <c r="S22" s="31">
        <f t="shared" si="36"/>
        <v>8.7134602533559313</v>
      </c>
      <c r="T22" s="31">
        <f t="shared" si="37"/>
        <v>8.2777872406881343</v>
      </c>
      <c r="U22" s="32">
        <v>3</v>
      </c>
      <c r="V22" s="32">
        <v>1</v>
      </c>
      <c r="W22" s="33">
        <f t="shared" si="38"/>
        <v>6.2083404305161007</v>
      </c>
      <c r="X22" s="24"/>
      <c r="Z22" s="34"/>
    </row>
    <row r="23" spans="2:26" ht="15" thickBot="1">
      <c r="B23" s="37">
        <v>950390</v>
      </c>
      <c r="C23" s="44">
        <v>5000394036529</v>
      </c>
      <c r="D23" s="38" t="s">
        <v>31</v>
      </c>
      <c r="E23" s="39" t="s">
        <v>18</v>
      </c>
      <c r="F23" s="40">
        <v>28.799999999999997</v>
      </c>
      <c r="G23" s="41">
        <f t="shared" si="29"/>
        <v>21.599999999999998</v>
      </c>
      <c r="H23" s="41">
        <f t="shared" si="30"/>
        <v>19.655999999999999</v>
      </c>
      <c r="I23" s="42">
        <v>4</v>
      </c>
      <c r="J23" s="42">
        <v>1</v>
      </c>
      <c r="K23" s="41">
        <f t="shared" si="10"/>
        <v>15.724799999999998</v>
      </c>
      <c r="L23" s="40">
        <f t="shared" si="31"/>
        <v>28.799999999999997</v>
      </c>
      <c r="M23" s="41">
        <f t="shared" si="32"/>
        <v>21.599999999999998</v>
      </c>
      <c r="N23" s="41">
        <f t="shared" si="33"/>
        <v>20.519999999999996</v>
      </c>
      <c r="O23" s="42">
        <v>4</v>
      </c>
      <c r="P23" s="42">
        <v>1</v>
      </c>
      <c r="Q23" s="41">
        <f t="shared" si="34"/>
        <v>16.415999999999997</v>
      </c>
      <c r="R23" s="40">
        <f t="shared" si="35"/>
        <v>28.799999999999997</v>
      </c>
      <c r="S23" s="41">
        <f t="shared" si="36"/>
        <v>23.616</v>
      </c>
      <c r="T23" s="41">
        <f t="shared" si="37"/>
        <v>22.435199999999998</v>
      </c>
      <c r="U23" s="42">
        <v>3</v>
      </c>
      <c r="V23" s="42">
        <v>1</v>
      </c>
      <c r="W23" s="43">
        <f t="shared" si="38"/>
        <v>16.8264</v>
      </c>
      <c r="X23" s="24"/>
      <c r="Z23" s="34"/>
    </row>
    <row r="24" spans="2:26" ht="4.1500000000000004" customHeight="1"/>
    <row r="25" spans="2:26">
      <c r="B25" s="48" t="s">
        <v>32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</sheetData>
  <mergeCells count="10">
    <mergeCell ref="B2:W2"/>
    <mergeCell ref="B25:W25"/>
    <mergeCell ref="B11:W11"/>
    <mergeCell ref="B13:W13"/>
    <mergeCell ref="B18:W18"/>
    <mergeCell ref="B3:E3"/>
    <mergeCell ref="F3:K3"/>
    <mergeCell ref="L3:Q3"/>
    <mergeCell ref="R3:W3"/>
    <mergeCell ref="B5:W5"/>
  </mergeCells>
  <phoneticPr fontId="2" type="noConversion"/>
  <conditionalFormatting sqref="A1:X1 Y1:XFD10 X2 A2:B3 F3:X4 A4:E4 A5:B5 A6:X10 A11:B11 Z11:XFD23 A12:Y12 A13:B13 A14:Y17 A18:B18 A19:Y23 A24:XFD24 A25:B25 X25:XFD25 A26:XFD104857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43a2f67-7397-436b-8743-f78733e306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24FE1F03E0284A890511ACDEA93B9E" ma:contentTypeVersion="18" ma:contentTypeDescription="Crée un document." ma:contentTypeScope="" ma:versionID="8998bff86a4411c3a0d47e39407dc9eb">
  <xsd:schema xmlns:xsd="http://www.w3.org/2001/XMLSchema" xmlns:xs="http://www.w3.org/2001/XMLSchema" xmlns:p="http://schemas.microsoft.com/office/2006/metadata/properties" xmlns:ns3="8d36ad53-a9e4-4cb4-8fd1-1baaa520d232" xmlns:ns4="c43a2f67-7397-436b-8743-f78733e30682" targetNamespace="http://schemas.microsoft.com/office/2006/metadata/properties" ma:root="true" ma:fieldsID="b67c081facd98e4f019f626ee93a1676" ns3:_="" ns4:_="">
    <xsd:import namespace="8d36ad53-a9e4-4cb4-8fd1-1baaa520d232"/>
    <xsd:import namespace="c43a2f67-7397-436b-8743-f78733e306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6ad53-a9e4-4cb4-8fd1-1baaa520d2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a2f67-7397-436b-8743-f78733e306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7B4F77-4C81-4F4C-A5B2-AA0622715613}"/>
</file>

<file path=customXml/itemProps2.xml><?xml version="1.0" encoding="utf-8"?>
<ds:datastoreItem xmlns:ds="http://schemas.openxmlformats.org/officeDocument/2006/customXml" ds:itemID="{1A47DB08-E3A1-4E37-BAA1-338B2096B6F6}"/>
</file>

<file path=customXml/itemProps3.xml><?xml version="1.0" encoding="utf-8"?>
<ds:datastoreItem xmlns:ds="http://schemas.openxmlformats.org/officeDocument/2006/customXml" ds:itemID="{F9A3AEEC-13B0-44C3-BB8E-06DD3B50B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Silva, Pedro</dc:creator>
  <cp:keywords/>
  <dc:description/>
  <cp:lastModifiedBy>Trinidad, Alvaro</cp:lastModifiedBy>
  <cp:revision/>
  <dcterms:created xsi:type="dcterms:W3CDTF">2022-01-04T09:48:09Z</dcterms:created>
  <dcterms:modified xsi:type="dcterms:W3CDTF">2025-02-12T18:41:49Z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0x010100BD24FE1F03E0284A890511ACDEA93B9E</vt:lpwstr>
  </property>
</Properties>
</file>